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Policy\MediKids\Kidcare Enrollment\KidCare Enrollment 2019\April 2019\"/>
    </mc:Choice>
  </mc:AlternateContent>
  <bookViews>
    <workbookView xWindow="480" yWindow="315" windowWidth="18195" windowHeight="11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Sheet1!$A$1:$I$31</definedName>
  </definedNames>
  <calcPr calcId="162913"/>
</workbook>
</file>

<file path=xl/calcChain.xml><?xml version="1.0" encoding="utf-8"?>
<calcChain xmlns="http://schemas.openxmlformats.org/spreadsheetml/2006/main">
  <c r="H23" i="1" l="1"/>
  <c r="H22" i="1"/>
  <c r="H21" i="1"/>
  <c r="H20" i="1"/>
  <c r="H17" i="1"/>
  <c r="H11" i="1"/>
  <c r="H7" i="1"/>
  <c r="H6" i="1"/>
  <c r="H5" i="1"/>
  <c r="I23" i="1" l="1"/>
  <c r="I22" i="1"/>
  <c r="I21" i="1"/>
  <c r="I20" i="1"/>
  <c r="I17" i="1"/>
  <c r="I11" i="1"/>
  <c r="I7" i="1"/>
  <c r="I6" i="1"/>
  <c r="I5" i="1"/>
  <c r="D24" i="1" l="1"/>
  <c r="D16" i="1"/>
  <c r="D18" i="1" s="1"/>
  <c r="D14" i="1"/>
  <c r="D10" i="1"/>
  <c r="D12" i="1" s="1"/>
  <c r="D8" i="1"/>
  <c r="D25" i="1" s="1"/>
  <c r="G24" i="1"/>
  <c r="G16" i="1"/>
  <c r="G14" i="1"/>
  <c r="G10" i="1"/>
  <c r="G8" i="1"/>
  <c r="H24" i="1" l="1"/>
  <c r="H8" i="1"/>
  <c r="H14" i="1"/>
  <c r="H10" i="1"/>
  <c r="G18" i="1"/>
  <c r="H16" i="1"/>
  <c r="I10" i="1"/>
  <c r="I24" i="1"/>
  <c r="I14" i="1"/>
  <c r="I16" i="1"/>
  <c r="D26" i="1"/>
  <c r="G25" i="1"/>
  <c r="I8" i="1"/>
  <c r="G12" i="1"/>
  <c r="I25" i="1" l="1"/>
  <c r="H25" i="1"/>
  <c r="I12" i="1"/>
  <c r="H12" i="1"/>
  <c r="I18" i="1"/>
  <c r="H18" i="1"/>
  <c r="G26" i="1"/>
  <c r="I26" i="1" l="1"/>
  <c r="H26" i="1"/>
  <c r="C10" i="1"/>
  <c r="C16" i="1" l="1"/>
  <c r="C14" i="1" l="1"/>
  <c r="C24" i="1" l="1"/>
  <c r="E6" i="1" l="1"/>
  <c r="F6" i="1"/>
  <c r="F7" i="1"/>
  <c r="F17" i="1"/>
  <c r="F11" i="1"/>
  <c r="E20" i="1"/>
  <c r="E17" i="1"/>
  <c r="E11" i="1"/>
  <c r="E7" i="1"/>
  <c r="E5" i="1"/>
  <c r="E14" i="1"/>
  <c r="F10" i="1"/>
  <c r="C8" i="1"/>
  <c r="F16" i="1"/>
  <c r="F14" i="1" l="1"/>
  <c r="E16" i="1"/>
  <c r="E10" i="1"/>
  <c r="C18" i="1"/>
  <c r="F18" i="1" l="1"/>
  <c r="E18" i="1"/>
  <c r="E8" i="1"/>
  <c r="F8" i="1"/>
  <c r="C12" i="1"/>
  <c r="C26" i="1" s="1"/>
  <c r="F12" i="1" l="1"/>
  <c r="E12" i="1"/>
  <c r="E21" i="1"/>
  <c r="C25" i="1"/>
  <c r="F21" i="1"/>
  <c r="F20" i="1"/>
  <c r="E22" i="1"/>
  <c r="E23" i="1"/>
  <c r="F23" i="1"/>
  <c r="F22" i="1"/>
  <c r="F5" i="1"/>
  <c r="F24" i="1" l="1"/>
  <c r="E24" i="1"/>
  <c r="F26" i="1"/>
  <c r="E26" i="1"/>
  <c r="F25" i="1"/>
  <c r="E25" i="1"/>
</calcChain>
</file>

<file path=xl/sharedStrings.xml><?xml version="1.0" encoding="utf-8"?>
<sst xmlns="http://schemas.openxmlformats.org/spreadsheetml/2006/main" count="39" uniqueCount="36">
  <si>
    <t xml:space="preserve"> Florida KidCare Enrollment Report</t>
  </si>
  <si>
    <t>Program Component</t>
  </si>
  <si>
    <t>Healthy Kids</t>
  </si>
  <si>
    <t>MediKids</t>
  </si>
  <si>
    <t xml:space="preserve">Healthy Kids </t>
  </si>
  <si>
    <t>Title XXI</t>
  </si>
  <si>
    <t>Healthy Kids Full Pay</t>
  </si>
  <si>
    <t>Total Healthy Kids Enrollment</t>
  </si>
  <si>
    <t>MediKids Full Pay</t>
  </si>
  <si>
    <t>Total MediKids Enrollment</t>
  </si>
  <si>
    <t>Medicaid</t>
  </si>
  <si>
    <t xml:space="preserve">    XXI Funded Medicaid &lt;Age 1</t>
  </si>
  <si>
    <t xml:space="preserve">    XXI Funded Medicaid 6 - 18**</t>
  </si>
  <si>
    <t>Title XXI CHIP Enrollment</t>
  </si>
  <si>
    <t>**Includes new eligibles and Medicaid children who would have previously been referred to CHIP due to income between 112% and 133% FPL.</t>
  </si>
  <si>
    <t>Total Title XXI Funded Enrollment includes Total Title XXI Enrollment plus Title XXI Funded Medicaid &lt; Age 1 and Ages 6 - 18.</t>
  </si>
  <si>
    <t>*Target
Enrollment</t>
  </si>
  <si>
    <t xml:space="preserve">Please note that MediKids, Title XXI Funded Medicaid, and Medicaid Title XIX enrollment numbers reflect retrospective data as reported by the Agency for Health Care Administration, Medicaid Program Finance  </t>
  </si>
  <si>
    <t>CMS Plan</t>
  </si>
  <si>
    <t>CMS Plan Enrollment</t>
  </si>
  <si>
    <t>Healthy Kids enrollment is reported by Florida Healthy Kids Corporation and CMS Plan enrollment is reported by the Department of Health.</t>
  </si>
  <si>
    <t xml:space="preserve">      Total Title XXI CHIP Enrollment</t>
  </si>
  <si>
    <t xml:space="preserve">     Total Title XIX &amp; XXI Medicaid Enrollment</t>
  </si>
  <si>
    <t xml:space="preserve">     Total Title XXI Funded Enrollment</t>
  </si>
  <si>
    <t xml:space="preserve">     Total Florida KidCare Enrollment</t>
  </si>
  <si>
    <r>
      <t xml:space="preserve">     </t>
    </r>
    <r>
      <rPr>
        <b/>
        <sz val="11"/>
        <color theme="1"/>
        <rFont val="Calibri"/>
        <family val="2"/>
        <scheme val="minor"/>
      </rPr>
      <t>Title XIX Medicaid Enrollment</t>
    </r>
  </si>
  <si>
    <t xml:space="preserve">     Total Title XXI Funded Medicaid</t>
  </si>
  <si>
    <t>* Target Enrollment represents the projected average caseload based on the SFY 2018/2019 Florida KidCare Appropriations.</t>
  </si>
  <si>
    <t>February
2019</t>
  </si>
  <si>
    <t>March
2019</t>
  </si>
  <si>
    <t>% Change
February to March</t>
  </si>
  <si>
    <t>Change
February to March</t>
  </si>
  <si>
    <t>% Change
March to April</t>
  </si>
  <si>
    <t>Change
March to April</t>
  </si>
  <si>
    <t>April
2019</t>
  </si>
  <si>
    <t>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</si>
</sst>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/>
    <xf numFmtId="0" fontId="0" fillId="2" borderId="0" xfId="0" applyFill="1"/>
    <xf numFmtId="0" fontId="1" fillId="0" borderId="11" xfId="0" applyFont="1" applyFill="1" applyBorder="1"/>
    <xf numFmtId="0" fontId="1" fillId="2" borderId="12" xfId="0" applyFont="1" applyFill="1" applyBorder="1"/>
    <xf numFmtId="3" fontId="0" fillId="0" borderId="3" xfId="0" applyNumberFormat="1" applyFont="1" applyBorder="1"/>
    <xf numFmtId="3" fontId="0" fillId="0" borderId="7" xfId="0" applyNumberFormat="1" applyFont="1" applyBorder="1"/>
    <xf numFmtId="3" fontId="0" fillId="0" borderId="4" xfId="0" applyNumberFormat="1" applyFont="1" applyBorder="1"/>
    <xf numFmtId="3" fontId="0" fillId="0" borderId="6" xfId="0" applyNumberFormat="1" applyFont="1" applyBorder="1"/>
    <xf numFmtId="10" fontId="0" fillId="0" borderId="6" xfId="0" applyNumberFormat="1" applyFont="1" applyBorder="1"/>
    <xf numFmtId="3" fontId="0" fillId="2" borderId="4" xfId="0" applyNumberFormat="1" applyFont="1" applyFill="1" applyBorder="1"/>
    <xf numFmtId="3" fontId="0" fillId="2" borderId="6" xfId="0" applyNumberFormat="1" applyFont="1" applyFill="1" applyBorder="1"/>
    <xf numFmtId="10" fontId="0" fillId="2" borderId="6" xfId="0" applyNumberFormat="1" applyFont="1" applyFill="1" applyBorder="1"/>
    <xf numFmtId="3" fontId="0" fillId="0" borderId="9" xfId="0" applyNumberFormat="1" applyFont="1" applyBorder="1"/>
    <xf numFmtId="0" fontId="1" fillId="0" borderId="12" xfId="0" applyFont="1" applyFill="1" applyBorder="1"/>
    <xf numFmtId="0" fontId="0" fillId="2" borderId="11" xfId="0" applyFont="1" applyFill="1" applyBorder="1" applyAlignment="1">
      <alignment horizontal="left" indent="2"/>
    </xf>
    <xf numFmtId="0" fontId="0" fillId="2" borderId="13" xfId="0" applyFont="1" applyFill="1" applyBorder="1" applyAlignment="1">
      <alignment horizontal="left" indent="2"/>
    </xf>
    <xf numFmtId="0" fontId="1" fillId="2" borderId="7" xfId="0" applyFont="1" applyFill="1" applyBorder="1" applyAlignment="1">
      <alignment horizontal="left"/>
    </xf>
    <xf numFmtId="3" fontId="0" fillId="2" borderId="6" xfId="0" applyNumberFormat="1" applyFont="1" applyFill="1" applyBorder="1" applyAlignment="1">
      <alignment horizontal="right"/>
    </xf>
    <xf numFmtId="0" fontId="0" fillId="0" borderId="12" xfId="0" applyFont="1" applyFill="1" applyBorder="1" applyAlignment="1">
      <alignment horizontal="left" indent="2"/>
    </xf>
    <xf numFmtId="0" fontId="0" fillId="0" borderId="13" xfId="0" applyFont="1" applyFill="1" applyBorder="1" applyAlignment="1">
      <alignment horizontal="left" indent="2"/>
    </xf>
    <xf numFmtId="0" fontId="1" fillId="3" borderId="1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49" fontId="1" fillId="3" borderId="15" xfId="0" applyNumberFormat="1" applyFont="1" applyFill="1" applyBorder="1" applyAlignment="1">
      <alignment horizontal="center" vertical="center" wrapText="1"/>
    </xf>
    <xf numFmtId="0" fontId="1" fillId="4" borderId="10" xfId="0" applyFont="1" applyFill="1" applyBorder="1"/>
    <xf numFmtId="3" fontId="0" fillId="4" borderId="2" xfId="0" applyNumberFormat="1" applyFont="1" applyFill="1" applyBorder="1"/>
    <xf numFmtId="3" fontId="1" fillId="4" borderId="2" xfId="0" applyNumberFormat="1" applyFont="1" applyFill="1" applyBorder="1"/>
    <xf numFmtId="3" fontId="0" fillId="4" borderId="8" xfId="0" applyNumberFormat="1" applyFont="1" applyFill="1" applyBorder="1"/>
    <xf numFmtId="10" fontId="0" fillId="4" borderId="8" xfId="0" applyNumberFormat="1" applyFont="1" applyFill="1" applyBorder="1"/>
    <xf numFmtId="0" fontId="1" fillId="4" borderId="14" xfId="0" applyFont="1" applyFill="1" applyBorder="1" applyAlignment="1">
      <alignment horizontal="left" indent="2"/>
    </xf>
    <xf numFmtId="3" fontId="0" fillId="4" borderId="5" xfId="0" applyNumberFormat="1" applyFont="1" applyFill="1" applyBorder="1"/>
    <xf numFmtId="3" fontId="1" fillId="4" borderId="5" xfId="0" applyNumberFormat="1" applyFont="1" applyFill="1" applyBorder="1"/>
    <xf numFmtId="0" fontId="1" fillId="4" borderId="10" xfId="0" applyFont="1" applyFill="1" applyBorder="1" applyAlignment="1">
      <alignment horizontal="left" indent="2"/>
    </xf>
    <xf numFmtId="3" fontId="0" fillId="0" borderId="4" xfId="0" applyNumberFormat="1" applyFont="1" applyFill="1" applyBorder="1"/>
    <xf numFmtId="3" fontId="0" fillId="0" borderId="7" xfId="0" applyNumberFormat="1" applyFont="1" applyFill="1" applyBorder="1"/>
    <xf numFmtId="3" fontId="0" fillId="0" borderId="6" xfId="0" applyNumberFormat="1" applyFont="1" applyFill="1" applyBorder="1"/>
    <xf numFmtId="10" fontId="0" fillId="0" borderId="6" xfId="0" applyNumberFormat="1" applyFont="1" applyFill="1" applyBorder="1"/>
    <xf numFmtId="0" fontId="1" fillId="4" borderId="12" xfId="0" applyFont="1" applyFill="1" applyBorder="1" applyAlignment="1">
      <alignment horizontal="left" indent="2"/>
    </xf>
    <xf numFmtId="3" fontId="0" fillId="4" borderId="4" xfId="0" applyNumberFormat="1" applyFont="1" applyFill="1" applyBorder="1"/>
    <xf numFmtId="3" fontId="10" fillId="4" borderId="4" xfId="0" applyNumberFormat="1" applyFont="1" applyFill="1" applyBorder="1"/>
    <xf numFmtId="3" fontId="0" fillId="4" borderId="7" xfId="0" applyNumberFormat="1" applyFont="1" applyFill="1" applyBorder="1"/>
    <xf numFmtId="10" fontId="0" fillId="4" borderId="7" xfId="0" applyNumberFormat="1" applyFont="1" applyFill="1" applyBorder="1"/>
    <xf numFmtId="0" fontId="0" fillId="4" borderId="21" xfId="0" applyFont="1" applyFill="1" applyBorder="1" applyAlignment="1">
      <alignment horizontal="left"/>
    </xf>
    <xf numFmtId="3" fontId="10" fillId="4" borderId="7" xfId="0" applyNumberFormat="1" applyFont="1" applyFill="1" applyBorder="1"/>
    <xf numFmtId="0" fontId="1" fillId="4" borderId="22" xfId="0" applyFont="1" applyFill="1" applyBorder="1" applyAlignment="1">
      <alignment horizontal="left"/>
    </xf>
    <xf numFmtId="3" fontId="0" fillId="4" borderId="19" xfId="0" applyNumberFormat="1" applyFont="1" applyFill="1" applyBorder="1"/>
    <xf numFmtId="10" fontId="0" fillId="4" borderId="9" xfId="0" applyNumberFormat="1" applyFont="1" applyFill="1" applyBorder="1"/>
    <xf numFmtId="10" fontId="0" fillId="0" borderId="7" xfId="0" applyNumberFormat="1" applyFont="1" applyFill="1" applyBorder="1"/>
    <xf numFmtId="10" fontId="0" fillId="0" borderId="0" xfId="0" applyNumberFormat="1" applyFont="1" applyFill="1" applyBorder="1"/>
    <xf numFmtId="3" fontId="0" fillId="0" borderId="19" xfId="0" applyNumberFormat="1" applyFont="1" applyFill="1" applyBorder="1"/>
    <xf numFmtId="3" fontId="10" fillId="4" borderId="8" xfId="0" applyNumberFormat="1" applyFont="1" applyFill="1" applyBorder="1"/>
    <xf numFmtId="0" fontId="1" fillId="4" borderId="17" xfId="0" applyFont="1" applyFill="1" applyBorder="1" applyAlignment="1">
      <alignment horizontal="left"/>
    </xf>
    <xf numFmtId="0" fontId="0" fillId="4" borderId="18" xfId="0" applyFont="1" applyFill="1" applyBorder="1" applyAlignment="1">
      <alignment horizontal="left"/>
    </xf>
    <xf numFmtId="3" fontId="10" fillId="4" borderId="5" xfId="0" applyNumberFormat="1" applyFont="1" applyFill="1" applyBorder="1"/>
    <xf numFmtId="3" fontId="0" fillId="4" borderId="3" xfId="0" applyNumberFormat="1" applyFont="1" applyFill="1" applyBorder="1"/>
    <xf numFmtId="3" fontId="9" fillId="4" borderId="4" xfId="0" applyNumberFormat="1" applyFont="1" applyFill="1" applyBorder="1"/>
    <xf numFmtId="3" fontId="0" fillId="4" borderId="9" xfId="0" applyNumberFormat="1" applyFont="1" applyFill="1" applyBorder="1"/>
    <xf numFmtId="3" fontId="9" fillId="4" borderId="9" xfId="0" applyNumberFormat="1" applyFont="1" applyFill="1" applyBorder="1"/>
    <xf numFmtId="0" fontId="4" fillId="0" borderId="6" xfId="0" applyFont="1" applyFill="1" applyBorder="1" applyAlignment="1">
      <alignment horizontal="right"/>
    </xf>
    <xf numFmtId="3" fontId="0" fillId="4" borderId="6" xfId="0" applyNumberFormat="1" applyFont="1" applyFill="1" applyBorder="1"/>
    <xf numFmtId="3" fontId="1" fillId="4" borderId="4" xfId="0" applyNumberFormat="1" applyFont="1" applyFill="1" applyBorder="1"/>
    <xf numFmtId="3" fontId="9" fillId="4" borderId="7" xfId="0" applyNumberFormat="1" applyFont="1" applyFill="1" applyBorder="1"/>
    <xf numFmtId="3" fontId="9" fillId="4" borderId="19" xfId="0" applyNumberFormat="1" applyFont="1" applyFill="1" applyBorder="1"/>
    <xf numFmtId="3" fontId="0" fillId="0" borderId="23" xfId="0" applyNumberFormat="1" applyFont="1" applyBorder="1"/>
    <xf numFmtId="10" fontId="0" fillId="0" borderId="23" xfId="0" applyNumberFormat="1" applyFont="1" applyBorder="1"/>
    <xf numFmtId="10" fontId="0" fillId="4" borderId="24" xfId="0" applyNumberFormat="1" applyFont="1" applyFill="1" applyBorder="1"/>
    <xf numFmtId="10" fontId="0" fillId="2" borderId="23" xfId="0" applyNumberFormat="1" applyFont="1" applyFill="1" applyBorder="1"/>
    <xf numFmtId="10" fontId="0" fillId="0" borderId="23" xfId="0" applyNumberFormat="1" applyFont="1" applyFill="1" applyBorder="1"/>
    <xf numFmtId="10" fontId="0" fillId="4" borderId="25" xfId="0" applyNumberFormat="1" applyFont="1" applyFill="1" applyBorder="1"/>
    <xf numFmtId="10" fontId="0" fillId="0" borderId="25" xfId="0" applyNumberFormat="1" applyFont="1" applyFill="1" applyBorder="1"/>
    <xf numFmtId="10" fontId="0" fillId="4" borderId="26" xfId="0" applyNumberFormat="1" applyFont="1" applyFill="1" applyBorder="1"/>
    <xf numFmtId="10" fontId="0" fillId="0" borderId="26" xfId="0" applyNumberFormat="1" applyFont="1" applyFill="1" applyBorder="1"/>
    <xf numFmtId="0" fontId="3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" fillId="4" borderId="20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A2" sqref="A2:I2"/>
    </sheetView>
  </sheetViews>
  <sheetFormatPr defaultRowHeight="15" x14ac:dyDescent="0.25"/>
  <cols>
    <col min="1" max="1" width="36" bestFit="1" customWidth="1"/>
    <col min="2" max="4" width="10.7109375" customWidth="1"/>
    <col min="5" max="6" width="11.7109375" customWidth="1"/>
    <col min="7" max="7" width="10.7109375" customWidth="1"/>
    <col min="8" max="9" width="11.7109375" customWidth="1"/>
  </cols>
  <sheetData>
    <row r="1" spans="1:9" ht="18.75" x14ac:dyDescent="0.25">
      <c r="A1" s="73" t="s">
        <v>0</v>
      </c>
      <c r="B1" s="74"/>
      <c r="C1" s="74"/>
      <c r="D1" s="74"/>
      <c r="E1" s="74"/>
      <c r="F1" s="74"/>
      <c r="G1" s="74"/>
      <c r="H1" s="74"/>
      <c r="I1" s="74"/>
    </row>
    <row r="2" spans="1:9" ht="16.5" thickBot="1" x14ac:dyDescent="0.3">
      <c r="A2" s="75" t="s">
        <v>35</v>
      </c>
      <c r="B2" s="76"/>
      <c r="C2" s="76"/>
      <c r="D2" s="76"/>
      <c r="E2" s="76"/>
      <c r="F2" s="76"/>
      <c r="G2" s="76"/>
      <c r="H2" s="76"/>
      <c r="I2" s="76"/>
    </row>
    <row r="3" spans="1:9" ht="39.75" customHeight="1" x14ac:dyDescent="0.25">
      <c r="A3" s="21" t="s">
        <v>1</v>
      </c>
      <c r="B3" s="22" t="s">
        <v>16</v>
      </c>
      <c r="C3" s="23" t="s">
        <v>34</v>
      </c>
      <c r="D3" s="23" t="s">
        <v>29</v>
      </c>
      <c r="E3" s="22" t="s">
        <v>33</v>
      </c>
      <c r="F3" s="22" t="s">
        <v>32</v>
      </c>
      <c r="G3" s="23" t="s">
        <v>28</v>
      </c>
      <c r="H3" s="22" t="s">
        <v>31</v>
      </c>
      <c r="I3" s="22" t="s">
        <v>30</v>
      </c>
    </row>
    <row r="4" spans="1:9" x14ac:dyDescent="0.25">
      <c r="A4" s="3" t="s">
        <v>13</v>
      </c>
      <c r="B4" s="5"/>
      <c r="C4" s="54"/>
      <c r="D4" s="54"/>
      <c r="E4" s="6"/>
      <c r="F4" s="6"/>
      <c r="G4" s="54"/>
      <c r="H4" s="6"/>
      <c r="I4" s="63"/>
    </row>
    <row r="5" spans="1:9" x14ac:dyDescent="0.25">
      <c r="A5" s="19" t="s">
        <v>2</v>
      </c>
      <c r="B5" s="7">
        <v>174207</v>
      </c>
      <c r="C5" s="38">
        <v>192354</v>
      </c>
      <c r="D5" s="38">
        <v>189751</v>
      </c>
      <c r="E5" s="8">
        <f>C5-D5</f>
        <v>2603</v>
      </c>
      <c r="F5" s="9">
        <f>(C5-D5)/D5</f>
        <v>1.3717977770868138E-2</v>
      </c>
      <c r="G5" s="38">
        <v>187359</v>
      </c>
      <c r="H5" s="8">
        <f>D5-G5</f>
        <v>2392</v>
      </c>
      <c r="I5" s="64">
        <f>(D5-G5)/G5</f>
        <v>1.2766934067752284E-2</v>
      </c>
    </row>
    <row r="6" spans="1:9" x14ac:dyDescent="0.25">
      <c r="A6" s="19" t="s">
        <v>18</v>
      </c>
      <c r="B6" s="7">
        <v>11416</v>
      </c>
      <c r="C6" s="38">
        <v>12537</v>
      </c>
      <c r="D6" s="38">
        <v>12613</v>
      </c>
      <c r="E6" s="8">
        <f>C6-D6</f>
        <v>-76</v>
      </c>
      <c r="F6" s="9">
        <f t="shared" ref="F6:F7" si="0">(C6-D6)/D6</f>
        <v>-6.0255292158883688E-3</v>
      </c>
      <c r="G6" s="38">
        <v>12761</v>
      </c>
      <c r="H6" s="8">
        <f>D6-G6</f>
        <v>-148</v>
      </c>
      <c r="I6" s="64">
        <f t="shared" ref="I6:I7" si="1">(D6-G6)/G6</f>
        <v>-1.1597837160097171E-2</v>
      </c>
    </row>
    <row r="7" spans="1:9" x14ac:dyDescent="0.25">
      <c r="A7" s="19" t="s">
        <v>3</v>
      </c>
      <c r="B7" s="7">
        <v>26296</v>
      </c>
      <c r="C7" s="55">
        <v>30441</v>
      </c>
      <c r="D7" s="55">
        <v>29865</v>
      </c>
      <c r="E7" s="8">
        <f t="shared" ref="E7" si="2">C7-D7</f>
        <v>576</v>
      </c>
      <c r="F7" s="9">
        <f t="shared" si="0"/>
        <v>1.9286790557508791E-2</v>
      </c>
      <c r="G7" s="55">
        <v>33392</v>
      </c>
      <c r="H7" s="8">
        <f>D7-G7</f>
        <v>-3527</v>
      </c>
      <c r="I7" s="64">
        <f t="shared" si="1"/>
        <v>-0.10562410158121706</v>
      </c>
    </row>
    <row r="8" spans="1:9" ht="15.75" customHeight="1" thickBot="1" x14ac:dyDescent="0.3">
      <c r="A8" s="24" t="s">
        <v>21</v>
      </c>
      <c r="B8" s="25"/>
      <c r="C8" s="26">
        <f>C5+C6+C7</f>
        <v>235332</v>
      </c>
      <c r="D8" s="26">
        <f>D5+D6+D7</f>
        <v>232229</v>
      </c>
      <c r="E8" s="27">
        <f>C8-D8</f>
        <v>3103</v>
      </c>
      <c r="F8" s="28">
        <f>(C8-D8)/D8</f>
        <v>1.3361810971067352E-2</v>
      </c>
      <c r="G8" s="26">
        <f>G5+G6+G7</f>
        <v>233512</v>
      </c>
      <c r="H8" s="27">
        <f>D8-G8</f>
        <v>-1283</v>
      </c>
      <c r="I8" s="65">
        <f>(D8-G8)/G8</f>
        <v>-5.4943643153242657E-3</v>
      </c>
    </row>
    <row r="9" spans="1:9" ht="20.100000000000001" customHeight="1" x14ac:dyDescent="0.25">
      <c r="A9" s="4" t="s">
        <v>4</v>
      </c>
      <c r="B9" s="10"/>
      <c r="C9" s="38"/>
      <c r="D9" s="38"/>
      <c r="E9" s="11"/>
      <c r="F9" s="12"/>
      <c r="G9" s="38"/>
      <c r="H9" s="11"/>
      <c r="I9" s="66"/>
    </row>
    <row r="10" spans="1:9" x14ac:dyDescent="0.25">
      <c r="A10" s="19" t="s">
        <v>5</v>
      </c>
      <c r="B10" s="7">
        <v>174207</v>
      </c>
      <c r="C10" s="60">
        <f>C5</f>
        <v>192354</v>
      </c>
      <c r="D10" s="60">
        <f>D5</f>
        <v>189751</v>
      </c>
      <c r="E10" s="8">
        <f>C10-D10</f>
        <v>2603</v>
      </c>
      <c r="F10" s="9">
        <f>(C10-D10)/D10</f>
        <v>1.3717977770868138E-2</v>
      </c>
      <c r="G10" s="60">
        <f>G5</f>
        <v>187359</v>
      </c>
      <c r="H10" s="8">
        <f>D10-G10</f>
        <v>2392</v>
      </c>
      <c r="I10" s="64">
        <f>(D10-G10)/G10</f>
        <v>1.2766934067752284E-2</v>
      </c>
    </row>
    <row r="11" spans="1:9" x14ac:dyDescent="0.25">
      <c r="A11" s="20" t="s">
        <v>6</v>
      </c>
      <c r="B11" s="13">
        <v>13655</v>
      </c>
      <c r="C11" s="56">
        <v>14983</v>
      </c>
      <c r="D11" s="56">
        <v>14918</v>
      </c>
      <c r="E11" s="8">
        <f>C11-D11</f>
        <v>65</v>
      </c>
      <c r="F11" s="9">
        <f>(C11-D11)/D11</f>
        <v>4.3571524333020509E-3</v>
      </c>
      <c r="G11" s="56">
        <v>14605</v>
      </c>
      <c r="H11" s="8">
        <f>D11-G11</f>
        <v>313</v>
      </c>
      <c r="I11" s="64">
        <f>(D11-G11)/G11</f>
        <v>2.1431016775077028E-2</v>
      </c>
    </row>
    <row r="12" spans="1:9" ht="15.75" thickBot="1" x14ac:dyDescent="0.3">
      <c r="A12" s="29" t="s">
        <v>7</v>
      </c>
      <c r="B12" s="30"/>
      <c r="C12" s="31">
        <f>C10+C11</f>
        <v>207337</v>
      </c>
      <c r="D12" s="31">
        <f>D10+D11</f>
        <v>204669</v>
      </c>
      <c r="E12" s="27">
        <f>C12-D12</f>
        <v>2668</v>
      </c>
      <c r="F12" s="28">
        <f>(C12-D12)/D12</f>
        <v>1.3035682003625365E-2</v>
      </c>
      <c r="G12" s="31">
        <f>G10+G11</f>
        <v>201964</v>
      </c>
      <c r="H12" s="27">
        <f>D12-G12</f>
        <v>2705</v>
      </c>
      <c r="I12" s="65">
        <f>(D12-G12)/G12</f>
        <v>1.3393476065041295E-2</v>
      </c>
    </row>
    <row r="13" spans="1:9" ht="20.100000000000001" customHeight="1" x14ac:dyDescent="0.25">
      <c r="A13" s="14" t="s">
        <v>18</v>
      </c>
      <c r="B13" s="33"/>
      <c r="C13" s="38"/>
      <c r="D13" s="38"/>
      <c r="E13" s="35"/>
      <c r="F13" s="36"/>
      <c r="G13" s="38"/>
      <c r="H13" s="35"/>
      <c r="I13" s="64"/>
    </row>
    <row r="14" spans="1:9" ht="15.75" thickBot="1" x14ac:dyDescent="0.3">
      <c r="A14" s="32" t="s">
        <v>19</v>
      </c>
      <c r="B14" s="25">
        <v>11416</v>
      </c>
      <c r="C14" s="26">
        <f>C6</f>
        <v>12537</v>
      </c>
      <c r="D14" s="26">
        <f>D6</f>
        <v>12613</v>
      </c>
      <c r="E14" s="27">
        <f>C14-D14</f>
        <v>-76</v>
      </c>
      <c r="F14" s="28">
        <f>(C14-D14)/D14</f>
        <v>-6.0255292158883688E-3</v>
      </c>
      <c r="G14" s="26">
        <f>G6</f>
        <v>12761</v>
      </c>
      <c r="H14" s="27">
        <f>D14-G14</f>
        <v>-148</v>
      </c>
      <c r="I14" s="65">
        <f>(D14-G14)/G14</f>
        <v>-1.1597837160097171E-2</v>
      </c>
    </row>
    <row r="15" spans="1:9" ht="20.100000000000001" customHeight="1" x14ac:dyDescent="0.25">
      <c r="A15" s="14" t="s">
        <v>3</v>
      </c>
      <c r="B15" s="7"/>
      <c r="C15" s="38"/>
      <c r="D15" s="38"/>
      <c r="E15" s="8"/>
      <c r="F15" s="9"/>
      <c r="G15" s="38"/>
      <c r="H15" s="8"/>
      <c r="I15" s="67"/>
    </row>
    <row r="16" spans="1:9" x14ac:dyDescent="0.25">
      <c r="A16" s="19" t="s">
        <v>5</v>
      </c>
      <c r="B16" s="7">
        <v>26296</v>
      </c>
      <c r="C16" s="39">
        <f>C7</f>
        <v>30441</v>
      </c>
      <c r="D16" s="39">
        <f>D7</f>
        <v>29865</v>
      </c>
      <c r="E16" s="8">
        <f>C16-D16</f>
        <v>576</v>
      </c>
      <c r="F16" s="9">
        <f>(C16-D16)/D16</f>
        <v>1.9286790557508791E-2</v>
      </c>
      <c r="G16" s="39">
        <f>G7</f>
        <v>33392</v>
      </c>
      <c r="H16" s="8">
        <f>D16-G16</f>
        <v>-3527</v>
      </c>
      <c r="I16" s="67">
        <f>(D16-G16)/G16</f>
        <v>-0.10562410158121706</v>
      </c>
    </row>
    <row r="17" spans="1:11" x14ac:dyDescent="0.25">
      <c r="A17" s="20" t="s">
        <v>8</v>
      </c>
      <c r="B17" s="13">
        <v>7444</v>
      </c>
      <c r="C17" s="57">
        <v>8413</v>
      </c>
      <c r="D17" s="57">
        <v>8240</v>
      </c>
      <c r="E17" s="8">
        <f>C17-D17</f>
        <v>173</v>
      </c>
      <c r="F17" s="9">
        <f>(C17-D17)/D17</f>
        <v>2.0995145631067962E-2</v>
      </c>
      <c r="G17" s="57">
        <v>9519</v>
      </c>
      <c r="H17" s="8">
        <f>D17-G17</f>
        <v>-1279</v>
      </c>
      <c r="I17" s="67">
        <f>(D17-G17)/G17</f>
        <v>-0.13436285324088665</v>
      </c>
    </row>
    <row r="18" spans="1:11" ht="15.75" customHeight="1" x14ac:dyDescent="0.25">
      <c r="A18" s="37" t="s">
        <v>9</v>
      </c>
      <c r="B18" s="38"/>
      <c r="C18" s="39">
        <f>C16+C17</f>
        <v>38854</v>
      </c>
      <c r="D18" s="39">
        <f>D16+D17</f>
        <v>38105</v>
      </c>
      <c r="E18" s="40">
        <f>C18-D18</f>
        <v>749</v>
      </c>
      <c r="F18" s="41">
        <f>(C18-D18)/D18</f>
        <v>1.9656213095394306E-2</v>
      </c>
      <c r="G18" s="39">
        <f>G16+G17</f>
        <v>42911</v>
      </c>
      <c r="H18" s="40">
        <f>D18-G18</f>
        <v>-4806</v>
      </c>
      <c r="I18" s="68">
        <f>(D18-G18)/G18</f>
        <v>-0.11199925427046678</v>
      </c>
    </row>
    <row r="19" spans="1:11" s="1" customFormat="1" ht="20.100000000000001" customHeight="1" x14ac:dyDescent="0.25">
      <c r="A19" s="17" t="s">
        <v>10</v>
      </c>
      <c r="B19" s="34"/>
      <c r="C19" s="43"/>
      <c r="D19" s="43"/>
      <c r="E19" s="34"/>
      <c r="F19" s="47"/>
      <c r="G19" s="43"/>
      <c r="H19" s="34"/>
      <c r="I19" s="69"/>
    </row>
    <row r="20" spans="1:11" s="1" customFormat="1" ht="15.75" customHeight="1" x14ac:dyDescent="0.25">
      <c r="A20" s="42" t="s">
        <v>25</v>
      </c>
      <c r="B20" s="40"/>
      <c r="C20" s="61">
        <v>1936062</v>
      </c>
      <c r="D20" s="61">
        <v>1944333</v>
      </c>
      <c r="E20" s="40">
        <f t="shared" ref="E20:E26" si="3">C20-D20</f>
        <v>-8271</v>
      </c>
      <c r="F20" s="41">
        <f t="shared" ref="F20:F26" si="4">(C20-D20)/D20</f>
        <v>-4.2539009521517148E-3</v>
      </c>
      <c r="G20" s="61">
        <v>1954531</v>
      </c>
      <c r="H20" s="40">
        <f t="shared" ref="H20:H26" si="5">D20-G20</f>
        <v>-10198</v>
      </c>
      <c r="I20" s="68">
        <f t="shared" ref="I20:I26" si="6">(D20-G20)/G20</f>
        <v>-5.2176199814687003E-3</v>
      </c>
    </row>
    <row r="21" spans="1:11" s="1" customFormat="1" ht="15.75" customHeight="1" x14ac:dyDescent="0.25">
      <c r="A21" s="44" t="s">
        <v>26</v>
      </c>
      <c r="B21" s="45"/>
      <c r="C21" s="62">
        <v>141939</v>
      </c>
      <c r="D21" s="62">
        <v>140855</v>
      </c>
      <c r="E21" s="45">
        <f t="shared" si="3"/>
        <v>1084</v>
      </c>
      <c r="F21" s="46">
        <f t="shared" si="4"/>
        <v>7.6958574420503351E-3</v>
      </c>
      <c r="G21" s="62">
        <v>139945</v>
      </c>
      <c r="H21" s="45">
        <f t="shared" si="5"/>
        <v>910</v>
      </c>
      <c r="I21" s="70">
        <f t="shared" si="6"/>
        <v>6.5025545750116119E-3</v>
      </c>
      <c r="K21" s="2"/>
    </row>
    <row r="22" spans="1:11" x14ac:dyDescent="0.25">
      <c r="A22" s="15" t="s">
        <v>11</v>
      </c>
      <c r="B22" s="58"/>
      <c r="C22" s="59">
        <v>1343</v>
      </c>
      <c r="D22" s="59">
        <v>1356</v>
      </c>
      <c r="E22" s="35">
        <f t="shared" si="3"/>
        <v>-13</v>
      </c>
      <c r="F22" s="48">
        <f t="shared" si="4"/>
        <v>-9.5870206489675515E-3</v>
      </c>
      <c r="G22" s="59">
        <v>1316</v>
      </c>
      <c r="H22" s="35">
        <f t="shared" si="5"/>
        <v>40</v>
      </c>
      <c r="I22" s="67">
        <f t="shared" si="6"/>
        <v>3.0395136778115502E-2</v>
      </c>
    </row>
    <row r="23" spans="1:11" s="1" customFormat="1" x14ac:dyDescent="0.25">
      <c r="A23" s="16" t="s">
        <v>12</v>
      </c>
      <c r="B23" s="18"/>
      <c r="C23" s="59">
        <v>140596</v>
      </c>
      <c r="D23" s="59">
        <v>139499</v>
      </c>
      <c r="E23" s="49">
        <f t="shared" si="3"/>
        <v>1097</v>
      </c>
      <c r="F23" s="48">
        <f t="shared" si="4"/>
        <v>7.8638556548792458E-3</v>
      </c>
      <c r="G23" s="59">
        <v>138629</v>
      </c>
      <c r="H23" s="49">
        <f t="shared" si="5"/>
        <v>870</v>
      </c>
      <c r="I23" s="71">
        <f t="shared" si="6"/>
        <v>6.2757431706208658E-3</v>
      </c>
    </row>
    <row r="24" spans="1:11" ht="15.75" customHeight="1" thickBot="1" x14ac:dyDescent="0.3">
      <c r="A24" s="78" t="s">
        <v>22</v>
      </c>
      <c r="B24" s="79"/>
      <c r="C24" s="50">
        <f>C20+C21</f>
        <v>2078001</v>
      </c>
      <c r="D24" s="50">
        <f>D20+D21</f>
        <v>2085188</v>
      </c>
      <c r="E24" s="27">
        <f t="shared" si="3"/>
        <v>-7187</v>
      </c>
      <c r="F24" s="28">
        <f t="shared" si="4"/>
        <v>-3.4466916172546554E-3</v>
      </c>
      <c r="G24" s="50">
        <f>G20+G21</f>
        <v>2094476</v>
      </c>
      <c r="H24" s="27">
        <f t="shared" si="5"/>
        <v>-9288</v>
      </c>
      <c r="I24" s="65">
        <f t="shared" si="6"/>
        <v>-4.4345220475192843E-3</v>
      </c>
    </row>
    <row r="25" spans="1:11" s="1" customFormat="1" ht="15.75" customHeight="1" thickBot="1" x14ac:dyDescent="0.3">
      <c r="A25" s="51" t="s">
        <v>23</v>
      </c>
      <c r="B25" s="52"/>
      <c r="C25" s="53">
        <f>C8+C21</f>
        <v>377271</v>
      </c>
      <c r="D25" s="53">
        <f>D8+D21</f>
        <v>373084</v>
      </c>
      <c r="E25" s="27">
        <f t="shared" si="3"/>
        <v>4187</v>
      </c>
      <c r="F25" s="28">
        <f t="shared" si="4"/>
        <v>1.1222673714230575E-2</v>
      </c>
      <c r="G25" s="53">
        <f>G8+G21</f>
        <v>373457</v>
      </c>
      <c r="H25" s="27">
        <f t="shared" si="5"/>
        <v>-373</v>
      </c>
      <c r="I25" s="65">
        <f t="shared" si="6"/>
        <v>-9.9877629820836126E-4</v>
      </c>
    </row>
    <row r="26" spans="1:11" ht="15.75" customHeight="1" thickBot="1" x14ac:dyDescent="0.3">
      <c r="A26" s="80" t="s">
        <v>24</v>
      </c>
      <c r="B26" s="81"/>
      <c r="C26" s="53">
        <f>C12+C14+C18+C24</f>
        <v>2336729</v>
      </c>
      <c r="D26" s="53">
        <f>D12+D14+D18+D24</f>
        <v>2340575</v>
      </c>
      <c r="E26" s="27">
        <f t="shared" si="3"/>
        <v>-3846</v>
      </c>
      <c r="F26" s="28">
        <f t="shared" si="4"/>
        <v>-1.6431859692596904E-3</v>
      </c>
      <c r="G26" s="53">
        <f>G12+G14+G18+G24</f>
        <v>2352112</v>
      </c>
      <c r="H26" s="27">
        <f t="shared" si="5"/>
        <v>-11537</v>
      </c>
      <c r="I26" s="65">
        <f t="shared" si="6"/>
        <v>-4.9049535056153786E-3</v>
      </c>
    </row>
    <row r="27" spans="1:11" ht="27.95" customHeight="1" x14ac:dyDescent="0.25">
      <c r="A27" s="77" t="s">
        <v>17</v>
      </c>
      <c r="B27" s="77"/>
      <c r="C27" s="77"/>
      <c r="D27" s="77"/>
      <c r="E27" s="77"/>
      <c r="F27" s="77"/>
      <c r="G27" s="77"/>
      <c r="H27" s="77"/>
      <c r="I27" s="77"/>
    </row>
    <row r="28" spans="1:11" ht="14.1" customHeight="1" x14ac:dyDescent="0.25">
      <c r="A28" s="77" t="s">
        <v>20</v>
      </c>
      <c r="B28" s="77"/>
      <c r="C28" s="77"/>
      <c r="D28" s="77"/>
      <c r="E28" s="77"/>
      <c r="F28" s="77"/>
      <c r="G28" s="77"/>
      <c r="H28" s="77"/>
      <c r="I28" s="77"/>
    </row>
    <row r="29" spans="1:11" ht="14.1" customHeight="1" x14ac:dyDescent="0.25">
      <c r="A29" s="77" t="s">
        <v>27</v>
      </c>
      <c r="B29" s="77"/>
      <c r="C29" s="77"/>
      <c r="D29" s="77"/>
      <c r="E29" s="77"/>
      <c r="F29" s="77"/>
      <c r="G29" s="77"/>
      <c r="H29" s="77"/>
      <c r="I29" s="77"/>
    </row>
    <row r="30" spans="1:11" ht="14.1" customHeight="1" x14ac:dyDescent="0.25">
      <c r="A30" s="77" t="s">
        <v>14</v>
      </c>
      <c r="B30" s="77"/>
      <c r="C30" s="77"/>
      <c r="D30" s="77"/>
      <c r="E30" s="77"/>
      <c r="F30" s="77"/>
      <c r="G30" s="77"/>
      <c r="H30" s="77"/>
      <c r="I30" s="77"/>
    </row>
    <row r="31" spans="1:11" ht="14.1" customHeight="1" x14ac:dyDescent="0.25">
      <c r="A31" s="72" t="s">
        <v>15</v>
      </c>
      <c r="B31" s="72"/>
      <c r="C31" s="72"/>
      <c r="D31" s="72"/>
      <c r="E31" s="72"/>
      <c r="F31" s="72"/>
      <c r="G31" s="72"/>
      <c r="H31" s="72"/>
      <c r="I31" s="72"/>
    </row>
  </sheetData>
  <mergeCells count="9">
    <mergeCell ref="A31:I31"/>
    <mergeCell ref="A1:I1"/>
    <mergeCell ref="A2:I2"/>
    <mergeCell ref="A27:I27"/>
    <mergeCell ref="A29:I29"/>
    <mergeCell ref="A30:I30"/>
    <mergeCell ref="A28:I28"/>
    <mergeCell ref="A24:B24"/>
    <mergeCell ref="A26:B26"/>
  </mergeCells>
  <printOptions horizontalCentered="1"/>
  <pageMargins left="0.25" right="0.25" top="0.5" bottom="0.75" header="0.5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Hansen</dc:creator>
  <cp:lastModifiedBy>Sanchez, Santiago</cp:lastModifiedBy>
  <cp:lastPrinted>2019-04-18T19:45:47Z</cp:lastPrinted>
  <dcterms:created xsi:type="dcterms:W3CDTF">2014-07-14T19:40:06Z</dcterms:created>
  <dcterms:modified xsi:type="dcterms:W3CDTF">2019-04-18T20:06:45Z</dcterms:modified>
</cp:coreProperties>
</file>